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Y:\00_servizioacquisti\SERVIZIOACQUISTI\GARE\2023\CONSIP\SDAPA\ANTINCENDIO\Allegati\"/>
    </mc:Choice>
  </mc:AlternateContent>
  <xr:revisionPtr revIDLastSave="0" documentId="13_ncr:1_{5512104A-E9B0-469A-9C8B-ACCE8909F392}" xr6:coauthVersionLast="47" xr6:coauthVersionMax="47" xr10:uidLastSave="{00000000-0000-0000-0000-000000000000}"/>
  <bookViews>
    <workbookView xWindow="11475" yWindow="540" windowWidth="17190" windowHeight="14805" xr2:uid="{00000000-000D-0000-FFFF-FFFF00000000}"/>
  </bookViews>
  <sheets>
    <sheet name="Offerta economica L1"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 i="2" l="1"/>
  <c r="G6" i="2" s="1"/>
  <c r="F7" i="2"/>
  <c r="G7" i="2" s="1"/>
  <c r="F8" i="2"/>
  <c r="G8" i="2" s="1"/>
  <c r="F9" i="2"/>
  <c r="G9" i="2" s="1"/>
  <c r="F10" i="2"/>
  <c r="G10" i="2" s="1"/>
  <c r="F11" i="2"/>
  <c r="G11" i="2" s="1"/>
  <c r="F12" i="2"/>
  <c r="G12" i="2" s="1"/>
  <c r="F13" i="2"/>
  <c r="G13" i="2" s="1"/>
  <c r="F14" i="2"/>
  <c r="G14" i="2" s="1"/>
  <c r="F15" i="2"/>
  <c r="G15" i="2" s="1"/>
  <c r="F16" i="2"/>
  <c r="G16" i="2" s="1"/>
  <c r="F17" i="2"/>
  <c r="G17" i="2" s="1"/>
  <c r="F18" i="2"/>
  <c r="G18" i="2" s="1"/>
  <c r="F19" i="2"/>
  <c r="G19" i="2" s="1"/>
  <c r="F20" i="2"/>
  <c r="G20" i="2" s="1"/>
  <c r="F21" i="2"/>
  <c r="G21" i="2" s="1"/>
  <c r="F22" i="2"/>
  <c r="G22" i="2" s="1"/>
  <c r="F23" i="2"/>
  <c r="G23" i="2" s="1"/>
  <c r="F24" i="2"/>
  <c r="G24" i="2" s="1"/>
  <c r="F25" i="2"/>
  <c r="G25" i="2" s="1"/>
  <c r="F28" i="2"/>
  <c r="G28" i="2" s="1"/>
  <c r="F29" i="2"/>
  <c r="G29" i="2" s="1"/>
  <c r="F30" i="2"/>
  <c r="G30" i="2" s="1"/>
  <c r="F31" i="2"/>
  <c r="G31" i="2" s="1"/>
  <c r="F32" i="2"/>
  <c r="G32" i="2" s="1"/>
  <c r="F33" i="2"/>
  <c r="G33" i="2" s="1"/>
  <c r="F34" i="2"/>
  <c r="G34" i="2" s="1"/>
  <c r="F35" i="2"/>
  <c r="G35" i="2" s="1"/>
  <c r="F36" i="2"/>
  <c r="G36" i="2" s="1"/>
  <c r="F37" i="2"/>
  <c r="G37" i="2" s="1"/>
  <c r="F38" i="2"/>
  <c r="G38" i="2" s="1"/>
  <c r="F39" i="2"/>
  <c r="G39" i="2" s="1"/>
  <c r="F40" i="2"/>
  <c r="G40" i="2" s="1"/>
  <c r="F41" i="2"/>
  <c r="G41" i="2" s="1"/>
  <c r="F42" i="2"/>
  <c r="G42" i="2" s="1"/>
  <c r="F44" i="2"/>
  <c r="G44" i="2" s="1"/>
  <c r="F47" i="2"/>
  <c r="G47" i="2" s="1"/>
  <c r="F63" i="2"/>
  <c r="G63" i="2" s="1"/>
  <c r="F64" i="2"/>
  <c r="G64" i="2" s="1"/>
  <c r="F5" i="2"/>
  <c r="F65" i="2" l="1"/>
  <c r="G5" i="2"/>
  <c r="G65" i="2" l="1"/>
  <c r="B71" i="2" s="1"/>
  <c r="B77" i="2" s="1"/>
  <c r="B78" i="2" s="1"/>
  <c r="B82" i="2" s="1"/>
</calcChain>
</file>

<file path=xl/sharedStrings.xml><?xml version="1.0" encoding="utf-8"?>
<sst xmlns="http://schemas.openxmlformats.org/spreadsheetml/2006/main" count="195" uniqueCount="154">
  <si>
    <t>Valore complessivo offerto (comprensivo dei costi della  sicurezza e dei costi della manodopera del servizio di presidio del .O.E.)</t>
  </si>
  <si>
    <t>Totale</t>
  </si>
  <si>
    <t>€/mq sup. lorda/anno</t>
  </si>
  <si>
    <t>€/unità/anno</t>
  </si>
  <si>
    <t>Totale 5 anni</t>
  </si>
  <si>
    <t>Totale anno</t>
  </si>
  <si>
    <t>Unità di misura</t>
  </si>
  <si>
    <t>Valore (€)</t>
  </si>
  <si>
    <t>Descrizione Attività</t>
  </si>
  <si>
    <t>quantità</t>
  </si>
  <si>
    <t xml:space="preserve">MQ lordi attuali </t>
  </si>
  <si>
    <t>Proroga tecnica (non ribassabile)</t>
  </si>
  <si>
    <t>MQ aggiuntivi impianti termoidraulici e di condizionamento</t>
  </si>
  <si>
    <t>Oneri della sicurezza per rischi da intereferenze (non ribassabili) [€]</t>
  </si>
  <si>
    <t>Impianti termoidraulici e di condizionamento</t>
  </si>
  <si>
    <t>OFFERTA ECONOMICA</t>
  </si>
  <si>
    <t>Gruppi di pompaggio</t>
  </si>
  <si>
    <t>Manutenzione dei Gruppi di pompaggio a servizio di un sistema fisso di spegnimento (controllo periodico settimanale, mensile, trimestrale, semestrale, annuale e triennale), determinato sulla base del numero dei Gruppi di pompaggio (indipendentemente dal numero di pompe)</t>
  </si>
  <si>
    <t>Manutenzione dei Gruppi di pompaggio a servizio di un sistema fisso di spegnimento (controllo periodico trimestrale, semestrale, annuale e triennale), determinato sulla base del numero dei Gruppi di pompaggio (indipendentemente dal numero di pompe)</t>
  </si>
  <si>
    <t>Serbatoi di accumulo</t>
  </si>
  <si>
    <t>Manutenzione dei Serbatoi di accumulo a servizio di un sistema fisso di spegnimento (controllo periodico trimestrale, annuale e triennale), determinato sulla base del numero dei serbatoi di accumulo</t>
  </si>
  <si>
    <t>Sistemi fissi automatici ad estinguenti ad acqua - Sprinkler</t>
  </si>
  <si>
    <t>Manutenzione della rete di distribuzione e degli ugelli di erogazione dei sistemi Sprinkler, determinato sulla base del numero degli ugelli di erogazione</t>
  </si>
  <si>
    <t>Sistemi fissi automatici ad estinguenti gassosi</t>
  </si>
  <si>
    <t>Manutenzione dei Sistemi ad estinguenti gassosi (sorveglianza mensile e controllo periodico semestrale), determinati sulla base del numero di bombole</t>
  </si>
  <si>
    <t>Manutenzione dei Sistemi ad estinguenti gassosi (controllo periodico semestrale), determinati sulla base del numero di bombole</t>
  </si>
  <si>
    <t>Manutenzione della rete di distribuzione e degli ugelli di erogazione dei sistemi ad estinguenti gassosi, determinato sulla base del numero degli ugelli di erogazione</t>
  </si>
  <si>
    <t>Idranti a muro</t>
  </si>
  <si>
    <t>Manutenzione degli Idranti a muro (sorveglianza mensile, controllo periodico semestrale e controllo funzionale annuale tubazioni), determinato sulla base del numero di idranti</t>
  </si>
  <si>
    <t>Manutenzione degli Idranti a muro (controllo periodico semestrale e controllo funzionale annuale tubazioni), determinato sulla base del numero di idranti</t>
  </si>
  <si>
    <t>Naspi antincendio</t>
  </si>
  <si>
    <t>Manutenzione dei Naspi antincendio (sorveglianza mensile, controllo periodico semestrale e controllo funzionale annuale tubazioni), determinato sulla base del numero di naspi</t>
  </si>
  <si>
    <t>Manutenzione dei Naspi antincendio (controllo periodico semestrale e controllo funzionale annuale tubazioni), determinato sulla base del numero di naspi</t>
  </si>
  <si>
    <t>Idranti soprasuolo e sottosuolo</t>
  </si>
  <si>
    <t>Manutenzione degli Idranti soprasuolo e sottosuolo (sorveglianza mensile, controllo periodico semestrale e controllo funzionale annuale tubazioni), determinato sulla base del numero di idranti</t>
  </si>
  <si>
    <t>Manutenzione degli Idranti soprasuolo e sottosuolo (controllo periodico semestrale e controllo funzionale annuale tubazioni), determinato sulla base del numero di idranti</t>
  </si>
  <si>
    <t>Attacchi autopompa VVF</t>
  </si>
  <si>
    <t>Manutenzione degli Attacchi autopompa VVF (sorveglianza mensile, controllo periodico semestrale), determinato sulla base del numero di attacchi autopompa VVF</t>
  </si>
  <si>
    <t>Manutenzione degli Attacchi autopompa VVF (controllo periodico semestrale), determinato sulla base del numero di attacchi autopompa VVF</t>
  </si>
  <si>
    <t>Estintori a polvere portatili - Controllo</t>
  </si>
  <si>
    <t>Manutenzione degli Estintori a polvere portatili (sorveglianza mensile e controllo periodico semestrale), determinato sulla base del numero di Estintori</t>
  </si>
  <si>
    <t>Manutenzione degli Estintori a polvere portatili (controllo periodico semestrale), determinato sulla base del numero di Estintori</t>
  </si>
  <si>
    <t>Estintori a polvere carrellati - Controllo</t>
  </si>
  <si>
    <t>Manutenzione degli Estintori a polvere carrellati  (sorveglianza mensile e controllo periodico semestrale), determinato sulla base del numero di Estintori</t>
  </si>
  <si>
    <t>Manutenzione degli Estintori a polvere carrellati (controllo periodico semestrale), determinato sulla base del numero di Estintori</t>
  </si>
  <si>
    <t>Estintori a base d'acqua o schiuma portatili - Controllo</t>
  </si>
  <si>
    <t>Manutenzione degli Estintori a base d'acqua o schiuma portatili (sorveglianza mensile e controllo periodico semestrale), determinato sulla base del numero di Estintori</t>
  </si>
  <si>
    <t>Manutenzione degli Estintori a base d'acqua o schiuma portatili (controllo periodico semestrale), determinato sulla base del numero di Estintori</t>
  </si>
  <si>
    <t>Estintori a base d'acqua o schiuma carrellati - Controllo</t>
  </si>
  <si>
    <t>Manutenzione egli Estintori a base d'acqua o schiuma carrellati (sorveglianza mensile e controllo periodico semestrale), determinato sulla base del numero di Estintori</t>
  </si>
  <si>
    <t>Manutenzione egli Estintori a base d'acqua o schiuma carrellati (controllo periodico semestrale), determinato sulla base del numero di Estintori</t>
  </si>
  <si>
    <t>Estintori a biossido di carbonio portatili- Controllo</t>
  </si>
  <si>
    <t>Manutenzione degli Estintori a biossido di carbonio portatili (sorveglianza mensile e controllo periodico semestrale), determinato sulla base del numero di Estintori</t>
  </si>
  <si>
    <t>Manutenzione degli Estintori a biossido di carbonio portatili (controllo periodico semestrale), determinato sulla base del numero di Estintori</t>
  </si>
  <si>
    <t>Estintori a biossido di carbonio carrellati - Controllo</t>
  </si>
  <si>
    <t>Manutenzione  degli Estintori a biossido di carbonio carrellati (sorveglianza mensile e controllo periodico semestrale), determinato sulla base del numero di Estintori</t>
  </si>
  <si>
    <t>Manutenzione  degli Estintori a biossido di carbonio carrellati (controllo periodico semestrale), determinato sulla base del numero di Estintori</t>
  </si>
  <si>
    <t>Centrale di controllo e segnalazione</t>
  </si>
  <si>
    <t>Manutenzione della Centrale di controllo e segnalazione, determinato sulla base del numero di centrali di controllo e segnalazione dell'impianto di rivelazione e di segnalazione allarme incendio</t>
  </si>
  <si>
    <t>Sistemi fissi automatici di rivelazione d’incendio</t>
  </si>
  <si>
    <t>Manutenzione dei Sistemi fissi automatici di rivelazione d’incendio, determinato sulla base del numero di rilevatori</t>
  </si>
  <si>
    <t>Sistemi fissi automatici di rivelazione di gas</t>
  </si>
  <si>
    <t>Manutenzione dei sistemi fissi automatici di rivelazione di gas, determinato sulla base del numero di rilevatori</t>
  </si>
  <si>
    <t>Sistemi di segnalazione d’allarme e di diffusione sonora</t>
  </si>
  <si>
    <t>Manutenzione dei Sistemi di segnalazione d’allarme e di diffusione sonora, determinato sulla base della superfice lorda dell'immobile</t>
  </si>
  <si>
    <t>Sistemi di evacuazione fumo e calore (SENFC e SEFFC)</t>
  </si>
  <si>
    <t xml:space="preserve">Manutenzione dei Sistemi di evacuazione di fumo e calore (SENFC e SEFFC), determinato sulla base del numero di evacuatori </t>
  </si>
  <si>
    <t>Infissi motorizzati</t>
  </si>
  <si>
    <t>Manutenzione degli Infissi motorizzati, determinato sulla base del numero di infissi motorizzati</t>
  </si>
  <si>
    <t>Sistemi di pressurizzazione d'aria</t>
  </si>
  <si>
    <t>Manutenzione dei Sistemi di pressurizzazione d'aria, determinato sulla base del numero di pressurizzatori</t>
  </si>
  <si>
    <t>Porte tagliafuoco e lungo le vie di esodo (1 o 2 ante)</t>
  </si>
  <si>
    <t xml:space="preserve">Manutenzione delle Porte tagliafuoco e lungo le vie di esodo (sorveglianza mensile e controllo periodico semestrale), determinato sulla base del numero di porte </t>
  </si>
  <si>
    <t xml:space="preserve">Manutenzione delle Porte tagliafuoco e lungo le vie di esodo (controllo periodico semestrale), determinato sulla base del numero di porte </t>
  </si>
  <si>
    <t>Portoni tagliafuoco e lungo le vie di esodo (scorrevoli o girevoli)</t>
  </si>
  <si>
    <t>Manutenzione dei Portoni tagliafuoco e lungo le vie di esodo (sorveglianza mensile e controllo periodico semestrale), determinato sulla base del numero di portoni</t>
  </si>
  <si>
    <t>Manutenzione dei Portoni tagliafuoco e lungo le vie di esodo (controllo periodico semestrale), determinato sulla base del numero di portoni</t>
  </si>
  <si>
    <t>Sistemi fissi di compartimentazione</t>
  </si>
  <si>
    <t>Manutenzione di tutti Sistemi fissi di compartimentazione, determinato sulla base della superficie lorda dell'immobile</t>
  </si>
  <si>
    <t>Impianto di illuminazione di emergenza</t>
  </si>
  <si>
    <t>Manutenzione dell'Impianto di illuminazione di emergenza, determinato sulla base della superficie lorda dell'immobile</t>
  </si>
  <si>
    <t>Armadio DPI - Attività a rischio Basso</t>
  </si>
  <si>
    <t>Manutenzione dell'armadio DPI - Attività a rischio Basso, determinato sulla base del numero di armadi</t>
  </si>
  <si>
    <t>Armadio DPI - Attività a rischio Medio</t>
  </si>
  <si>
    <t>Manutenzione dell'armadio DPI - Attività a rischio Medio, determinato sulla base del numero di armadi</t>
  </si>
  <si>
    <t>Armadio DPI - Attività a rischio Alto</t>
  </si>
  <si>
    <t>Manutenzione dell'armadio DPI - Attività a rischio Alto, determinato sulla base del numero di armadi</t>
  </si>
  <si>
    <t xml:space="preserve">Sistemi fissi automatici ad estinguenti gassosi - Gruppo bombole - Revisione e collaudo </t>
  </si>
  <si>
    <t>Revisione e collaudo del gruppo bombole, comprensivo di sostituzione estinguente e sostituzione componentistica, determinato sulla base della capacità in litri delle bombole</t>
  </si>
  <si>
    <t>Sistemi fissi automatici ad estinguenti gassosi - Door Fan integrity test</t>
  </si>
  <si>
    <t>Prova di tenuta locali impianti ad estinguenti gassosi (Door Fan integrity test), determinato sula base del numero di locali protetti</t>
  </si>
  <si>
    <t>Tubazioni - Collaudo periodico quinquennale</t>
  </si>
  <si>
    <t xml:space="preserve">Collaudo periodico delle tubazioni flessibili e semirigide, determinato sulla base del numero di tubazioni di idranti e naspi </t>
  </si>
  <si>
    <t>Estintori a polvere portatili - Revisione</t>
  </si>
  <si>
    <t>Revisione degli Estintori a polvere portatili compresa la sostituzione dell'estinguente e della componentistica</t>
  </si>
  <si>
    <t>Estintori a polvere carrellati - Revisione</t>
  </si>
  <si>
    <t>Revisione degli Estintori a polvere carrellati compresa la sostituzione dell'estinguente e della componentistica</t>
  </si>
  <si>
    <t>Estintori a base d'acqua o schiuma portatili - Revisione</t>
  </si>
  <si>
    <t>Revisione degli Estintori a base d'acqua o schiuma portatili compresa la sostituzione dell'estinguente e della componentistica</t>
  </si>
  <si>
    <t>Estintori a base d'acqua o schiuma carrellati - Revisione</t>
  </si>
  <si>
    <t>Revisione degli Estintori a base d'acqua o schiuma carrellati compresa la sostituzione dell'estinguente e della componentistica</t>
  </si>
  <si>
    <t>Estintori a biossido di carbonio portatili - Revisione</t>
  </si>
  <si>
    <t>Revisione degli Estintori a biossido di carbonio portatili compresa la sostituzione dell'estinguente e della componentistica</t>
  </si>
  <si>
    <t>Estintori a biossido di carbonio carrellati - Revisione</t>
  </si>
  <si>
    <t>Revisione degli Estintori a biossido di carbonio carrellati compresa la sostituzione dell'estinguente e della componentistica</t>
  </si>
  <si>
    <t>Estintori a polvere portatili - Collaudo</t>
  </si>
  <si>
    <t>Collaudo degli Estintori a polvere portatili compresa la sostituzione dell'estinguente e della componentistica</t>
  </si>
  <si>
    <t>Estintori a polvere carrellati - Collaudo</t>
  </si>
  <si>
    <t>Collaudo degli Estintori a polvere carrellati compresa la sostituzione dell'estinguente e della componentistica</t>
  </si>
  <si>
    <t>Estintori a base d'acqua o schiuma portatili - Collaudo</t>
  </si>
  <si>
    <t>Collaudo degli Estintori a base d'acqua o schiuma portatili compresa la sostituzione dell'estinguente e della componentistica</t>
  </si>
  <si>
    <t>Estintori a base d'acqua o schiuma carrellati - Collaudo</t>
  </si>
  <si>
    <t>Collaudo degli Estintori a base d'acqua o schiuma carrellati compresa la sostituzione dell'estinguente e della componentistica</t>
  </si>
  <si>
    <t>Estintori a biossido di carbonio portatili- Collaudo</t>
  </si>
  <si>
    <t>Collaudo degli Estintori a biossido di carbonio portatili compresa la sostituzione  dell'estinguente e della componentistica</t>
  </si>
  <si>
    <t>Estintori a biossido di carbonio carrellati - Collaudo</t>
  </si>
  <si>
    <t>Collaudo degli Estintori a biossido di carbonio carrellati compresa la sostituzione dell'estinguente e della componentistica</t>
  </si>
  <si>
    <t>Centrali Gas</t>
  </si>
  <si>
    <t>Sistemi fissi automatici ad estinguenti watermist bombole</t>
  </si>
  <si>
    <t>€/gruppo di pompaggio/anno</t>
  </si>
  <si>
    <t>€/serbatoio di accumulo/anno</t>
  </si>
  <si>
    <t>€/ugello/anno</t>
  </si>
  <si>
    <t>€/bombola/anno</t>
  </si>
  <si>
    <t>€/idrante/anno</t>
  </si>
  <si>
    <t>€/naspo/anno</t>
  </si>
  <si>
    <t>€/attacco/anno</t>
  </si>
  <si>
    <t>€/estintore/anno</t>
  </si>
  <si>
    <t>€/centrale/anno</t>
  </si>
  <si>
    <t>€/rilevatore/anno</t>
  </si>
  <si>
    <t>€/evacuatore/Anno</t>
  </si>
  <si>
    <t>€/infisso/anno</t>
  </si>
  <si>
    <t>€/sistema/anno</t>
  </si>
  <si>
    <t>€/armadio DPI/anno</t>
  </si>
  <si>
    <t>€/lt bombola/revisione</t>
  </si>
  <si>
    <t>€/locale protetto/anno</t>
  </si>
  <si>
    <t>€/tubazione/anno</t>
  </si>
  <si>
    <t>€/kg estinguente/revisione</t>
  </si>
  <si>
    <t>€/kg estinguente/collaudo</t>
  </si>
  <si>
    <t>Importi non a base d'asta. Saranno utilizzati i prezzi unitari in caso di attivazione dei servizi richisti quali attività straordinarie</t>
  </si>
  <si>
    <t>Manutenzione ordinaria impianti antincendio - Base d'asta (escluso il presidio) [€]</t>
  </si>
  <si>
    <t>Servizio di presidio impianti antincendio- Base d'asta: costo della manodopera (non ribassabile)</t>
  </si>
  <si>
    <t>Servizio di presidio impianti antincendio - Base d'asta: utile di impresa più spese generali sul costo della manodopera del servizio di presidio (28,70% del costo della manodopera)</t>
  </si>
  <si>
    <t>Manutenzione straordinaria impianti antincendio (pari al massimo il 30% della base d'asta totale) - Base d'asta riferita ai prezzari regionali e ove non esistenti al Listino nazionale DEI IMPIANTI TECNOLOGICI [€]</t>
  </si>
  <si>
    <t>Manutenzione straordinaria impinati antincendio - Ribasso da applicare ai prezziari regionali e ove non esistenti al Listino nazionale DEI IMPIANTI TECNOLOGICI [%]</t>
  </si>
  <si>
    <t>Servizio di presidio impianti antincendio - Ribasso [%] utile di impresa più spese generali sul costo della manodopera del servizio di presidio (28,70% del costo della manodopera)</t>
  </si>
  <si>
    <t>MQ aggiuntivi 120.000,00 impianti antincnedio</t>
  </si>
  <si>
    <t>Revisone prezzi (non ribassabile)</t>
  </si>
  <si>
    <t>costi aziendali concernenti l’adempimento delle disposizioni in materia di salute e sicurezza sui luoghi di lavoro, di cui all’art. 108, comma 9  D.Lgs. 36/2023</t>
  </si>
  <si>
    <t>costi della manodopera ai sensi dell'art.108, comma 9  D.Lgs. 36/2023</t>
  </si>
  <si>
    <t>Offerta economica totale: valore complessivo contratto (comprensivo dei costi della  sicurezza e dei costi della manodopera del servizio di presidio) + oneri sicurezza (A79) + proroga tecnica (A80) + revisone prezzi (A81)</t>
  </si>
  <si>
    <t>APPALTO SPECIFICO INDETTO DAL POLITECNICO DI MILANO PER L’AFFIDAMENTO DEI SERVIZI DI MANUTENZIONE DEGLI IMPIANTI ANTINCENDIO NELL’AMBITO SISTEMA DINAMICO DI ACQUISIZIONE DELLA PUBBLICA AMMINISTRAZIONE PER LA FORNITURA DEI SERVIZI AGLI IMMOBILI IN USO, A QUALSIASI TITOLO, ALLE PUBBLICHE AMMINISTRAZIONI CIG A01856FFB9 (compilare le celle in verde)</t>
  </si>
  <si>
    <t>Importi non a base d'asta. Saranno utilizzati i prezzi unitari in caso di attivazione dei servizi richiesti quali attività straordinarie</t>
  </si>
  <si>
    <t>Gli impianti Water mist sono impianti  antincendio automatici  ad acqua nebulizzata ad alta pressione per il controllo e estizione dell'incendio. La loro peculiarita è l'utizizzo di poca acqua. La norma di riferimento e la UNI  CEN /TC14972. Di seguito alcune indicazioni di manutenzioni programmata, indicative ma non esaustive, l impresa appaltatrice dovrà eseguire le manutenzioni a questi impianti seguendo quanto prescritto sul manuale di uso e mantenzione e affidare alla casa costruttrice o suo CAT due visite semestrali manutentive</t>
  </si>
  <si>
    <t>Manutenzione centrali 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</si>
</sst>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_-* #,##0.00\ [$€-410]_-;\-* #,##0.00\ [$€-410]_-;_-* &quot;-&quot;??\ [$€-410]_-;_-@_-"/>
    <numFmt numFmtId="165" formatCode="_-* #,##0.000\ [$€-410]_-;\-* #,##0.000\ [$€-410]_-;_-* &quot;-&quot;??\ [$€-410]_-;_-@_-"/>
    <numFmt numFmtId="166" formatCode="_-* #,##0.0000000\ [$€-410]_-;\-* #,##0.0000000\ [$€-410]_-;_-* &quot;-&quot;??\ [$€-410]_-;_-@_-"/>
  </numFmts>
  <fonts count="16" x14ac:knownFonts="1">
    <font>
      <sz val="11"/>
      <color theme="1"/>
      <name val="Calibri"/>
      <family val="2"/>
      <scheme val="minor"/>
    </font>
    <font>
      <sz val="11"/>
      <color theme="1"/>
      <name val="Calibri"/>
      <family val="2"/>
      <scheme val="minor"/>
    </font>
    <font>
      <b/>
      <sz val="11"/>
      <color theme="1"/>
      <name val="Calibri"/>
      <family val="2"/>
      <scheme val="minor"/>
    </font>
    <font>
      <b/>
      <sz val="11"/>
      <color rgb="FFFFFFFF"/>
      <name val="Calibri"/>
      <family val="2"/>
    </font>
    <font>
      <b/>
      <sz val="11"/>
      <color theme="0"/>
      <name val="Calibri"/>
      <family val="2"/>
      <scheme val="minor"/>
    </font>
    <font>
      <b/>
      <sz val="10"/>
      <color rgb="FFFFFFFF"/>
      <name val="Calibri"/>
      <family val="2"/>
    </font>
    <font>
      <sz val="10"/>
      <color theme="1"/>
      <name val="Calibri"/>
      <family val="2"/>
      <scheme val="minor"/>
    </font>
    <font>
      <b/>
      <sz val="8"/>
      <color theme="1"/>
      <name val="Calibri"/>
      <family val="2"/>
    </font>
    <font>
      <sz val="8"/>
      <name val="Calibri"/>
      <family val="2"/>
    </font>
    <font>
      <b/>
      <sz val="10"/>
      <color theme="0"/>
      <name val="Calibri"/>
      <family val="2"/>
    </font>
    <font>
      <i/>
      <sz val="8"/>
      <color theme="1"/>
      <name val="Calibri"/>
      <family val="2"/>
    </font>
    <font>
      <i/>
      <sz val="8"/>
      <color rgb="FF061ECC"/>
      <name val="Calibri"/>
      <family val="2"/>
    </font>
    <font>
      <i/>
      <sz val="8"/>
      <color rgb="FF000000"/>
      <name val="Calibri"/>
      <family val="2"/>
    </font>
    <font>
      <i/>
      <sz val="7"/>
      <color rgb="FF000000"/>
      <name val="Calibri"/>
      <family val="2"/>
    </font>
    <font>
      <i/>
      <sz val="7"/>
      <color theme="1"/>
      <name val="Calibri"/>
      <family val="2"/>
    </font>
    <font>
      <b/>
      <i/>
      <sz val="8"/>
      <color rgb="FF000000"/>
      <name val="Calibri"/>
      <family val="2"/>
    </font>
  </fonts>
  <fills count="6">
    <fill>
      <patternFill patternType="none"/>
    </fill>
    <fill>
      <patternFill patternType="gray125"/>
    </fill>
    <fill>
      <patternFill patternType="solid">
        <fgColor rgb="FF92D050"/>
        <bgColor indexed="64"/>
      </patternFill>
    </fill>
    <fill>
      <patternFill patternType="solid">
        <fgColor rgb="FF002060"/>
        <bgColor indexed="64"/>
      </patternFill>
    </fill>
    <fill>
      <patternFill patternType="solid">
        <fgColor theme="0"/>
        <bgColor indexed="64"/>
      </patternFill>
    </fill>
    <fill>
      <patternFill patternType="solid">
        <fgColor theme="7"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style="medium">
        <color rgb="FFBFBFBF"/>
      </right>
      <top/>
      <bottom/>
      <diagonal/>
    </border>
    <border>
      <left/>
      <right style="medium">
        <color rgb="FFBFBFBF"/>
      </right>
      <top/>
      <bottom style="medium">
        <color rgb="FFBFBFBF"/>
      </bottom>
      <diagonal/>
    </border>
    <border>
      <left style="medium">
        <color rgb="FFBFBFBF"/>
      </left>
      <right style="medium">
        <color rgb="FFBFBFBF"/>
      </right>
      <top/>
      <bottom style="medium">
        <color rgb="FFBFBFBF"/>
      </bottom>
      <diagonal/>
    </border>
    <border>
      <left style="medium">
        <color rgb="FFBFBFBF"/>
      </left>
      <right style="medium">
        <color rgb="FFBFBFBF"/>
      </right>
      <top/>
      <bottom/>
      <diagonal/>
    </border>
    <border>
      <left style="medium">
        <color rgb="FFBFBFBF"/>
      </left>
      <right style="medium">
        <color rgb="FFBFBFBF"/>
      </right>
      <top style="medium">
        <color rgb="FFBFBFBF"/>
      </top>
      <bottom/>
      <diagonal/>
    </border>
    <border>
      <left/>
      <right/>
      <top style="medium">
        <color rgb="FFBFBFBF"/>
      </top>
      <bottom/>
      <diagonal/>
    </border>
    <border>
      <left/>
      <right style="medium">
        <color rgb="FFBFBFBF"/>
      </right>
      <top style="medium">
        <color rgb="FFBFBFBF"/>
      </top>
      <bottom/>
      <diagonal/>
    </border>
    <border>
      <left/>
      <right/>
      <top/>
      <bottom style="medium">
        <color rgb="FFBFBFBF"/>
      </bottom>
      <diagonal/>
    </border>
  </borders>
  <cellStyleXfs count="3">
    <xf numFmtId="0" fontId="0" fillId="0" borderId="0"/>
    <xf numFmtId="9" fontId="1" fillId="0" borderId="0" applyFont="0" applyFill="0" applyBorder="0" applyAlignment="0" applyProtection="0"/>
    <xf numFmtId="44" fontId="1" fillId="0" borderId="0" applyFont="0" applyFill="0" applyBorder="0" applyAlignment="0" applyProtection="0"/>
  </cellStyleXfs>
  <cellXfs count="50">
    <xf numFmtId="0" fontId="0" fillId="0" borderId="0" xfId="0"/>
    <xf numFmtId="0" fontId="2" fillId="0" borderId="1" xfId="0" applyFont="1" applyBorder="1" applyAlignment="1">
      <alignment wrapText="1"/>
    </xf>
    <xf numFmtId="0" fontId="2" fillId="0" borderId="1" xfId="0" applyFont="1" applyFill="1" applyBorder="1" applyAlignment="1">
      <alignment wrapText="1"/>
    </xf>
    <xf numFmtId="0" fontId="5" fillId="3" borderId="2" xfId="0" applyFont="1" applyFill="1" applyBorder="1" applyAlignment="1">
      <alignment horizontal="center" vertical="center" wrapText="1"/>
    </xf>
    <xf numFmtId="0" fontId="6" fillId="0" borderId="0" xfId="0" applyFont="1"/>
    <xf numFmtId="165" fontId="9" fillId="3" borderId="1" xfId="0" applyNumberFormat="1" applyFont="1" applyFill="1" applyBorder="1" applyAlignment="1">
      <alignment horizontal="center" vertical="center" wrapText="1"/>
    </xf>
    <xf numFmtId="164" fontId="2" fillId="0" borderId="1" xfId="0" applyNumberFormat="1" applyFont="1" applyBorder="1" applyAlignment="1">
      <alignment vertical="center"/>
    </xf>
    <xf numFmtId="0" fontId="4" fillId="3" borderId="1" xfId="0" applyFont="1" applyFill="1" applyBorder="1" applyAlignment="1">
      <alignment wrapText="1"/>
    </xf>
    <xf numFmtId="164" fontId="4" fillId="3" borderId="1" xfId="0" applyNumberFormat="1" applyFont="1" applyFill="1" applyBorder="1" applyAlignment="1">
      <alignment vertical="center"/>
    </xf>
    <xf numFmtId="0" fontId="0" fillId="0" borderId="0" xfId="0" applyFont="1"/>
    <xf numFmtId="0" fontId="0" fillId="0" borderId="1" xfId="0" applyFont="1" applyBorder="1" applyAlignment="1">
      <alignment wrapText="1"/>
    </xf>
    <xf numFmtId="4" fontId="0" fillId="0" borderId="1" xfId="0" applyNumberFormat="1" applyFont="1" applyBorder="1" applyAlignment="1">
      <alignment vertical="center"/>
    </xf>
    <xf numFmtId="3" fontId="0" fillId="0" borderId="1" xfId="0" applyNumberFormat="1" applyFont="1" applyBorder="1" applyAlignment="1">
      <alignment vertical="center"/>
    </xf>
    <xf numFmtId="164" fontId="0" fillId="0" borderId="1" xfId="0" applyNumberFormat="1" applyFont="1" applyBorder="1" applyAlignment="1">
      <alignment vertical="center"/>
    </xf>
    <xf numFmtId="164" fontId="0" fillId="0" borderId="0" xfId="0" applyNumberFormat="1" applyFont="1"/>
    <xf numFmtId="10" fontId="1" fillId="2" borderId="1" xfId="1" applyNumberFormat="1" applyFont="1" applyFill="1" applyBorder="1" applyAlignment="1" applyProtection="1">
      <alignment vertical="center"/>
      <protection locked="0"/>
    </xf>
    <xf numFmtId="0" fontId="0" fillId="4" borderId="1" xfId="0" applyFont="1" applyFill="1" applyBorder="1" applyAlignment="1">
      <alignment wrapText="1"/>
    </xf>
    <xf numFmtId="164" fontId="0" fillId="4" borderId="1" xfId="0" applyNumberFormat="1" applyFont="1" applyFill="1" applyBorder="1" applyAlignment="1">
      <alignment vertical="center"/>
    </xf>
    <xf numFmtId="164" fontId="9" fillId="3" borderId="1" xfId="0" applyNumberFormat="1" applyFont="1" applyFill="1" applyBorder="1" applyAlignment="1">
      <alignment horizontal="center" vertical="center" wrapText="1"/>
    </xf>
    <xf numFmtId="44" fontId="0" fillId="0" borderId="0" xfId="2" applyFont="1"/>
    <xf numFmtId="0" fontId="5" fillId="3" borderId="8" xfId="0" applyFont="1" applyFill="1" applyBorder="1" applyAlignment="1">
      <alignment horizontal="left" vertical="center" wrapText="1"/>
    </xf>
    <xf numFmtId="0" fontId="5" fillId="3" borderId="8" xfId="0" applyFont="1" applyFill="1" applyBorder="1" applyAlignment="1">
      <alignment horizontal="center" vertical="center" wrapText="1"/>
    </xf>
    <xf numFmtId="165" fontId="8" fillId="0" borderId="1" xfId="0" applyNumberFormat="1" applyFont="1" applyBorder="1" applyAlignment="1">
      <alignment horizontal="center" vertical="center" wrapText="1"/>
    </xf>
    <xf numFmtId="0" fontId="10" fillId="0" borderId="3" xfId="0" applyFont="1" applyFill="1" applyBorder="1" applyAlignment="1">
      <alignment vertical="center" wrapText="1"/>
    </xf>
    <xf numFmtId="0" fontId="7" fillId="0" borderId="3" xfId="0" applyFont="1" applyFill="1" applyBorder="1" applyAlignment="1">
      <alignment vertical="center" wrapText="1"/>
    </xf>
    <xf numFmtId="0" fontId="7" fillId="0" borderId="6" xfId="0" applyFont="1" applyBorder="1" applyAlignment="1">
      <alignment vertical="center" wrapText="1"/>
    </xf>
    <xf numFmtId="0" fontId="10" fillId="0" borderId="3" xfId="0" applyFont="1" applyBorder="1" applyAlignment="1">
      <alignment vertical="center" wrapText="1"/>
    </xf>
    <xf numFmtId="0" fontId="7" fillId="0" borderId="3" xfId="0" applyFont="1" applyBorder="1" applyAlignment="1">
      <alignment vertical="center" wrapText="1"/>
    </xf>
    <xf numFmtId="0" fontId="10" fillId="0" borderId="6" xfId="0" applyFont="1" applyBorder="1" applyAlignment="1">
      <alignment vertical="center" wrapText="1"/>
    </xf>
    <xf numFmtId="0" fontId="12" fillId="0" borderId="3" xfId="0" applyFont="1" applyFill="1" applyBorder="1" applyAlignment="1">
      <alignment horizontal="center" vertical="center" wrapText="1"/>
    </xf>
    <xf numFmtId="0" fontId="12" fillId="0" borderId="3"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3" xfId="0" applyFont="1" applyBorder="1" applyAlignment="1">
      <alignment horizontal="center" vertical="center" wrapText="1"/>
    </xf>
    <xf numFmtId="0" fontId="14" fillId="0" borderId="3" xfId="0" applyFont="1" applyBorder="1" applyAlignment="1">
      <alignment horizontal="center" vertical="center" wrapText="1"/>
    </xf>
    <xf numFmtId="0" fontId="12" fillId="0" borderId="6" xfId="0" applyFont="1" applyFill="1" applyBorder="1" applyAlignment="1">
      <alignment horizontal="center" vertical="center" wrapText="1"/>
    </xf>
    <xf numFmtId="0" fontId="15" fillId="5" borderId="3" xfId="0" applyFont="1" applyFill="1" applyBorder="1" applyAlignment="1">
      <alignment horizontal="center" vertical="center" wrapText="1"/>
    </xf>
    <xf numFmtId="166" fontId="11" fillId="2" borderId="3" xfId="0" applyNumberFormat="1" applyFont="1" applyFill="1" applyBorder="1" applyAlignment="1" applyProtection="1">
      <alignment horizontal="center" vertical="center" wrapText="1"/>
      <protection locked="0"/>
    </xf>
    <xf numFmtId="164" fontId="0" fillId="2" borderId="1" xfId="0" applyNumberFormat="1" applyFont="1" applyFill="1" applyBorder="1" applyProtection="1">
      <protection locked="0"/>
    </xf>
    <xf numFmtId="0" fontId="7" fillId="0" borderId="6" xfId="0" applyFont="1" applyBorder="1" applyAlignment="1">
      <alignment horizontal="center" vertical="center" wrapText="1"/>
    </xf>
    <xf numFmtId="0" fontId="7" fillId="0" borderId="4" xfId="0" applyFont="1" applyBorder="1" applyAlignment="1">
      <alignment horizontal="center" vertical="center" wrapText="1"/>
    </xf>
    <xf numFmtId="0" fontId="15" fillId="5" borderId="6" xfId="0" applyFont="1" applyFill="1" applyBorder="1" applyAlignment="1">
      <alignment horizontal="center" vertical="center" wrapText="1"/>
    </xf>
    <xf numFmtId="0" fontId="15" fillId="5" borderId="4"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15" fillId="5" borderId="5"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cellXfs>
  <cellStyles count="3">
    <cellStyle name="Normale" xfId="0" builtinId="0"/>
    <cellStyle name="Percentuale" xfId="1" builtinId="5"/>
    <cellStyle name="Valuta" xfId="2"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85"/>
  <sheetViews>
    <sheetView tabSelected="1" view="pageBreakPreview" zoomScale="80" zoomScaleNormal="100" zoomScaleSheetLayoutView="80" workbookViewId="0">
      <selection activeCell="B78" sqref="B78:B81"/>
    </sheetView>
  </sheetViews>
  <sheetFormatPr defaultColWidth="8.7109375" defaultRowHeight="15" x14ac:dyDescent="0.25"/>
  <cols>
    <col min="1" max="1" width="41.85546875" style="9" customWidth="1"/>
    <col min="2" max="2" width="34.28515625" style="9" customWidth="1"/>
    <col min="3" max="3" width="15.7109375" style="9" bestFit="1" customWidth="1"/>
    <col min="4" max="4" width="13.140625" style="9" bestFit="1" customWidth="1"/>
    <col min="5" max="5" width="12" style="9" bestFit="1" customWidth="1"/>
    <col min="6" max="6" width="15.7109375" style="9" bestFit="1" customWidth="1"/>
    <col min="7" max="7" width="16.28515625" style="9" bestFit="1" customWidth="1"/>
    <col min="8" max="9" width="8.7109375" style="9"/>
    <col min="10" max="10" width="43.7109375" style="9" customWidth="1"/>
    <col min="11" max="11" width="27.28515625" style="9" customWidth="1"/>
    <col min="12" max="14" width="8.7109375" style="9"/>
    <col min="15" max="15" width="14.7109375" style="9" bestFit="1" customWidth="1"/>
    <col min="16" max="16" width="15.7109375" style="9" bestFit="1" customWidth="1"/>
    <col min="17" max="16384" width="8.7109375" style="9"/>
  </cols>
  <sheetData>
    <row r="1" spans="1:16" ht="22.5" customHeight="1" x14ac:dyDescent="0.25">
      <c r="A1" s="45" t="s">
        <v>150</v>
      </c>
      <c r="B1" s="45"/>
      <c r="C1" s="45"/>
      <c r="D1" s="45"/>
      <c r="E1" s="45"/>
      <c r="F1" s="45"/>
      <c r="G1" s="45"/>
    </row>
    <row r="2" spans="1:16" ht="24.75" customHeight="1" thickBot="1" x14ac:dyDescent="0.3">
      <c r="A2" s="46"/>
      <c r="B2" s="46"/>
      <c r="C2" s="46"/>
      <c r="D2" s="46"/>
      <c r="E2" s="46"/>
      <c r="F2" s="46"/>
      <c r="G2" s="46"/>
    </row>
    <row r="3" spans="1:16" ht="14.25" customHeight="1" thickBot="1" x14ac:dyDescent="0.3"/>
    <row r="4" spans="1:16" s="4" customFormat="1" ht="15.75" thickBot="1" x14ac:dyDescent="0.3">
      <c r="A4" s="20" t="s">
        <v>14</v>
      </c>
      <c r="B4" s="21" t="s">
        <v>8</v>
      </c>
      <c r="C4" s="21" t="s">
        <v>7</v>
      </c>
      <c r="D4" s="21" t="s">
        <v>6</v>
      </c>
      <c r="E4" s="21" t="s">
        <v>9</v>
      </c>
      <c r="F4" s="3" t="s">
        <v>5</v>
      </c>
      <c r="G4" s="3" t="s">
        <v>4</v>
      </c>
      <c r="J4" s="9"/>
      <c r="K4" s="9"/>
      <c r="L4" s="9"/>
      <c r="M4" s="9"/>
      <c r="N4" s="9"/>
      <c r="O4" s="9"/>
      <c r="P4" s="9"/>
    </row>
    <row r="5" spans="1:16" ht="79.5" thickBot="1" x14ac:dyDescent="0.3">
      <c r="A5" s="47" t="s">
        <v>16</v>
      </c>
      <c r="B5" s="23" t="s">
        <v>17</v>
      </c>
      <c r="C5" s="36">
        <v>0</v>
      </c>
      <c r="D5" s="29" t="s">
        <v>119</v>
      </c>
      <c r="E5" s="29">
        <v>17</v>
      </c>
      <c r="F5" s="22">
        <f>E5*C5</f>
        <v>0</v>
      </c>
      <c r="G5" s="22">
        <f>F5*5</f>
        <v>0</v>
      </c>
    </row>
    <row r="6" spans="1:16" ht="68.25" thickBot="1" x14ac:dyDescent="0.3">
      <c r="A6" s="48"/>
      <c r="B6" s="23" t="s">
        <v>18</v>
      </c>
      <c r="C6" s="36">
        <v>0</v>
      </c>
      <c r="D6" s="29" t="s">
        <v>119</v>
      </c>
      <c r="E6" s="29">
        <v>17</v>
      </c>
      <c r="F6" s="22">
        <f t="shared" ref="F6:F64" si="0">E6*C6</f>
        <v>0</v>
      </c>
      <c r="G6" s="22">
        <f t="shared" ref="G6:G64" si="1">F6*5</f>
        <v>0</v>
      </c>
    </row>
    <row r="7" spans="1:16" ht="23.25" customHeight="1" thickBot="1" x14ac:dyDescent="0.3">
      <c r="A7" s="24" t="s">
        <v>19</v>
      </c>
      <c r="B7" s="23" t="s">
        <v>20</v>
      </c>
      <c r="C7" s="36">
        <v>0</v>
      </c>
      <c r="D7" s="29" t="s">
        <v>120</v>
      </c>
      <c r="E7" s="29">
        <v>11</v>
      </c>
      <c r="F7" s="22">
        <f t="shared" si="0"/>
        <v>0</v>
      </c>
      <c r="G7" s="22">
        <f t="shared" si="1"/>
        <v>0</v>
      </c>
    </row>
    <row r="8" spans="1:16" ht="45.75" thickBot="1" x14ac:dyDescent="0.3">
      <c r="A8" s="24" t="s">
        <v>21</v>
      </c>
      <c r="B8" s="23" t="s">
        <v>22</v>
      </c>
      <c r="C8" s="36">
        <v>0</v>
      </c>
      <c r="D8" s="29" t="s">
        <v>121</v>
      </c>
      <c r="E8" s="29">
        <v>9056</v>
      </c>
      <c r="F8" s="22">
        <f t="shared" si="0"/>
        <v>0</v>
      </c>
      <c r="G8" s="22">
        <f t="shared" si="1"/>
        <v>0</v>
      </c>
    </row>
    <row r="9" spans="1:16" ht="45.75" thickBot="1" x14ac:dyDescent="0.3">
      <c r="A9" s="47" t="s">
        <v>23</v>
      </c>
      <c r="B9" s="23" t="s">
        <v>24</v>
      </c>
      <c r="C9" s="36">
        <v>0</v>
      </c>
      <c r="D9" s="29" t="s">
        <v>122</v>
      </c>
      <c r="E9" s="29">
        <v>73</v>
      </c>
      <c r="F9" s="22">
        <f t="shared" si="0"/>
        <v>0</v>
      </c>
      <c r="G9" s="22">
        <f t="shared" si="1"/>
        <v>0</v>
      </c>
    </row>
    <row r="10" spans="1:16" ht="34.5" thickBot="1" x14ac:dyDescent="0.3">
      <c r="A10" s="49"/>
      <c r="B10" s="23" t="s">
        <v>25</v>
      </c>
      <c r="C10" s="36">
        <v>0</v>
      </c>
      <c r="D10" s="29" t="s">
        <v>122</v>
      </c>
      <c r="E10" s="29">
        <v>73</v>
      </c>
      <c r="F10" s="22">
        <f t="shared" si="0"/>
        <v>0</v>
      </c>
      <c r="G10" s="22">
        <f t="shared" si="1"/>
        <v>0</v>
      </c>
    </row>
    <row r="11" spans="1:16" ht="45.75" thickBot="1" x14ac:dyDescent="0.3">
      <c r="A11" s="48"/>
      <c r="B11" s="23" t="s">
        <v>26</v>
      </c>
      <c r="C11" s="36">
        <v>0</v>
      </c>
      <c r="D11" s="29" t="s">
        <v>121</v>
      </c>
      <c r="E11" s="29">
        <v>3400</v>
      </c>
      <c r="F11" s="22">
        <f t="shared" si="0"/>
        <v>0</v>
      </c>
      <c r="G11" s="22">
        <f t="shared" si="1"/>
        <v>0</v>
      </c>
    </row>
    <row r="12" spans="1:16" ht="45.75" thickBot="1" x14ac:dyDescent="0.3">
      <c r="A12" s="47" t="s">
        <v>27</v>
      </c>
      <c r="B12" s="23" t="s">
        <v>28</v>
      </c>
      <c r="C12" s="36">
        <v>0</v>
      </c>
      <c r="D12" s="29" t="s">
        <v>123</v>
      </c>
      <c r="E12" s="29">
        <v>1054</v>
      </c>
      <c r="F12" s="22">
        <f t="shared" si="0"/>
        <v>0</v>
      </c>
      <c r="G12" s="22">
        <f t="shared" si="1"/>
        <v>0</v>
      </c>
    </row>
    <row r="13" spans="1:16" ht="45.75" thickBot="1" x14ac:dyDescent="0.3">
      <c r="A13" s="48"/>
      <c r="B13" s="23" t="s">
        <v>29</v>
      </c>
      <c r="C13" s="36">
        <v>0</v>
      </c>
      <c r="D13" s="29" t="s">
        <v>123</v>
      </c>
      <c r="E13" s="29">
        <v>1054</v>
      </c>
      <c r="F13" s="22">
        <f t="shared" si="0"/>
        <v>0</v>
      </c>
      <c r="G13" s="22">
        <f t="shared" si="1"/>
        <v>0</v>
      </c>
    </row>
    <row r="14" spans="1:16" ht="57" thickBot="1" x14ac:dyDescent="0.3">
      <c r="A14" s="38" t="s">
        <v>30</v>
      </c>
      <c r="B14" s="26" t="s">
        <v>31</v>
      </c>
      <c r="C14" s="36">
        <v>0</v>
      </c>
      <c r="D14" s="30" t="s">
        <v>124</v>
      </c>
      <c r="E14" s="29">
        <v>229</v>
      </c>
      <c r="F14" s="22">
        <f t="shared" si="0"/>
        <v>0</v>
      </c>
      <c r="G14" s="22">
        <f t="shared" si="1"/>
        <v>0</v>
      </c>
    </row>
    <row r="15" spans="1:16" ht="45.75" thickBot="1" x14ac:dyDescent="0.3">
      <c r="A15" s="39"/>
      <c r="B15" s="26" t="s">
        <v>32</v>
      </c>
      <c r="C15" s="36">
        <v>0</v>
      </c>
      <c r="D15" s="30" t="s">
        <v>124</v>
      </c>
      <c r="E15" s="29">
        <v>229</v>
      </c>
      <c r="F15" s="22">
        <f t="shared" si="0"/>
        <v>0</v>
      </c>
      <c r="G15" s="22">
        <f t="shared" si="1"/>
        <v>0</v>
      </c>
    </row>
    <row r="16" spans="1:16" ht="57" thickBot="1" x14ac:dyDescent="0.3">
      <c r="A16" s="38" t="s">
        <v>33</v>
      </c>
      <c r="B16" s="26" t="s">
        <v>34</v>
      </c>
      <c r="C16" s="36">
        <v>0</v>
      </c>
      <c r="D16" s="30" t="s">
        <v>123</v>
      </c>
      <c r="E16" s="29">
        <v>98</v>
      </c>
      <c r="F16" s="22">
        <f t="shared" si="0"/>
        <v>0</v>
      </c>
      <c r="G16" s="22">
        <f t="shared" si="1"/>
        <v>0</v>
      </c>
    </row>
    <row r="17" spans="1:7" ht="45.75" thickBot="1" x14ac:dyDescent="0.3">
      <c r="A17" s="39"/>
      <c r="B17" s="26" t="s">
        <v>35</v>
      </c>
      <c r="C17" s="36">
        <v>0</v>
      </c>
      <c r="D17" s="30" t="s">
        <v>123</v>
      </c>
      <c r="E17" s="29">
        <v>98</v>
      </c>
      <c r="F17" s="22">
        <f t="shared" si="0"/>
        <v>0</v>
      </c>
      <c r="G17" s="22">
        <f t="shared" si="1"/>
        <v>0</v>
      </c>
    </row>
    <row r="18" spans="1:7" ht="45.75" thickBot="1" x14ac:dyDescent="0.3">
      <c r="A18" s="38" t="s">
        <v>36</v>
      </c>
      <c r="B18" s="26" t="s">
        <v>37</v>
      </c>
      <c r="C18" s="36">
        <v>0</v>
      </c>
      <c r="D18" s="30" t="s">
        <v>125</v>
      </c>
      <c r="E18" s="29">
        <v>76</v>
      </c>
      <c r="F18" s="22">
        <f t="shared" si="0"/>
        <v>0</v>
      </c>
      <c r="G18" s="22">
        <f t="shared" si="1"/>
        <v>0</v>
      </c>
    </row>
    <row r="19" spans="1:7" ht="45.75" thickBot="1" x14ac:dyDescent="0.3">
      <c r="A19" s="39"/>
      <c r="B19" s="26" t="s">
        <v>38</v>
      </c>
      <c r="C19" s="36">
        <v>0</v>
      </c>
      <c r="D19" s="30" t="s">
        <v>125</v>
      </c>
      <c r="E19" s="29">
        <v>76</v>
      </c>
      <c r="F19" s="22">
        <f t="shared" si="0"/>
        <v>0</v>
      </c>
      <c r="G19" s="22">
        <f t="shared" si="1"/>
        <v>0</v>
      </c>
    </row>
    <row r="20" spans="1:7" ht="45.75" thickBot="1" x14ac:dyDescent="0.3">
      <c r="A20" s="38" t="s">
        <v>39</v>
      </c>
      <c r="B20" s="26" t="s">
        <v>40</v>
      </c>
      <c r="C20" s="36">
        <v>0</v>
      </c>
      <c r="D20" s="30" t="s">
        <v>126</v>
      </c>
      <c r="E20" s="29">
        <v>2905</v>
      </c>
      <c r="F20" s="22">
        <f t="shared" si="0"/>
        <v>0</v>
      </c>
      <c r="G20" s="22">
        <f t="shared" si="1"/>
        <v>0</v>
      </c>
    </row>
    <row r="21" spans="1:7" ht="34.5" thickBot="1" x14ac:dyDescent="0.3">
      <c r="A21" s="39"/>
      <c r="B21" s="26" t="s">
        <v>41</v>
      </c>
      <c r="C21" s="36">
        <v>0</v>
      </c>
      <c r="D21" s="30" t="s">
        <v>126</v>
      </c>
      <c r="E21" s="29">
        <v>2905</v>
      </c>
      <c r="F21" s="22">
        <f t="shared" si="0"/>
        <v>0</v>
      </c>
      <c r="G21" s="22">
        <f t="shared" si="1"/>
        <v>0</v>
      </c>
    </row>
    <row r="22" spans="1:7" ht="45.75" thickBot="1" x14ac:dyDescent="0.3">
      <c r="A22" s="38" t="s">
        <v>42</v>
      </c>
      <c r="B22" s="26" t="s">
        <v>43</v>
      </c>
      <c r="C22" s="36">
        <v>0</v>
      </c>
      <c r="D22" s="30" t="s">
        <v>126</v>
      </c>
      <c r="E22" s="29">
        <v>306</v>
      </c>
      <c r="F22" s="22">
        <f t="shared" si="0"/>
        <v>0</v>
      </c>
      <c r="G22" s="22">
        <f t="shared" si="1"/>
        <v>0</v>
      </c>
    </row>
    <row r="23" spans="1:7" ht="34.5" thickBot="1" x14ac:dyDescent="0.3">
      <c r="A23" s="39"/>
      <c r="B23" s="26" t="s">
        <v>44</v>
      </c>
      <c r="C23" s="36">
        <v>0</v>
      </c>
      <c r="D23" s="30" t="s">
        <v>126</v>
      </c>
      <c r="E23" s="29">
        <v>306</v>
      </c>
      <c r="F23" s="22">
        <f t="shared" si="0"/>
        <v>0</v>
      </c>
      <c r="G23" s="22">
        <f t="shared" si="1"/>
        <v>0</v>
      </c>
    </row>
    <row r="24" spans="1:7" ht="45.75" thickBot="1" x14ac:dyDescent="0.3">
      <c r="A24" s="38" t="s">
        <v>45</v>
      </c>
      <c r="B24" s="26" t="s">
        <v>46</v>
      </c>
      <c r="C24" s="36">
        <v>0</v>
      </c>
      <c r="D24" s="30" t="s">
        <v>126</v>
      </c>
      <c r="E24" s="29">
        <v>4</v>
      </c>
      <c r="F24" s="22">
        <f t="shared" si="0"/>
        <v>0</v>
      </c>
      <c r="G24" s="22">
        <f t="shared" si="1"/>
        <v>0</v>
      </c>
    </row>
    <row r="25" spans="1:7" ht="45.75" thickBot="1" x14ac:dyDescent="0.3">
      <c r="A25" s="39"/>
      <c r="B25" s="26" t="s">
        <v>47</v>
      </c>
      <c r="C25" s="36">
        <v>0</v>
      </c>
      <c r="D25" s="30" t="s">
        <v>126</v>
      </c>
      <c r="E25" s="29">
        <v>4</v>
      </c>
      <c r="F25" s="22">
        <f t="shared" si="0"/>
        <v>0</v>
      </c>
      <c r="G25" s="22">
        <f t="shared" si="1"/>
        <v>0</v>
      </c>
    </row>
    <row r="26" spans="1:7" ht="53.25" customHeight="1" thickBot="1" x14ac:dyDescent="0.3">
      <c r="A26" s="38" t="s">
        <v>48</v>
      </c>
      <c r="B26" s="26" t="s">
        <v>49</v>
      </c>
      <c r="C26" s="36">
        <v>0</v>
      </c>
      <c r="D26" s="30" t="s">
        <v>126</v>
      </c>
      <c r="E26" s="40" t="s">
        <v>138</v>
      </c>
      <c r="F26" s="22"/>
      <c r="G26" s="22"/>
    </row>
    <row r="27" spans="1:7" ht="53.25" customHeight="1" thickBot="1" x14ac:dyDescent="0.3">
      <c r="A27" s="39"/>
      <c r="B27" s="26" t="s">
        <v>50</v>
      </c>
      <c r="C27" s="36">
        <v>0</v>
      </c>
      <c r="D27" s="30" t="s">
        <v>126</v>
      </c>
      <c r="E27" s="41"/>
      <c r="F27" s="22"/>
      <c r="G27" s="22"/>
    </row>
    <row r="28" spans="1:7" ht="45.75" thickBot="1" x14ac:dyDescent="0.3">
      <c r="A28" s="38" t="s">
        <v>51</v>
      </c>
      <c r="B28" s="26" t="s">
        <v>52</v>
      </c>
      <c r="C28" s="36">
        <v>0</v>
      </c>
      <c r="D28" s="30" t="s">
        <v>126</v>
      </c>
      <c r="E28" s="29">
        <v>1196</v>
      </c>
      <c r="F28" s="22">
        <f t="shared" si="0"/>
        <v>0</v>
      </c>
      <c r="G28" s="22">
        <f t="shared" si="1"/>
        <v>0</v>
      </c>
    </row>
    <row r="29" spans="1:7" ht="45.75" thickBot="1" x14ac:dyDescent="0.3">
      <c r="A29" s="39"/>
      <c r="B29" s="26" t="s">
        <v>53</v>
      </c>
      <c r="C29" s="36">
        <v>0</v>
      </c>
      <c r="D29" s="30" t="s">
        <v>126</v>
      </c>
      <c r="E29" s="29">
        <v>1196</v>
      </c>
      <c r="F29" s="22">
        <f t="shared" si="0"/>
        <v>0</v>
      </c>
      <c r="G29" s="22">
        <f t="shared" si="1"/>
        <v>0</v>
      </c>
    </row>
    <row r="30" spans="1:7" ht="45.75" thickBot="1" x14ac:dyDescent="0.3">
      <c r="A30" s="38" t="s">
        <v>54</v>
      </c>
      <c r="B30" s="26" t="s">
        <v>55</v>
      </c>
      <c r="C30" s="36">
        <v>0</v>
      </c>
      <c r="D30" s="30" t="s">
        <v>126</v>
      </c>
      <c r="E30" s="29">
        <v>16</v>
      </c>
      <c r="F30" s="22">
        <f t="shared" si="0"/>
        <v>0</v>
      </c>
      <c r="G30" s="22">
        <f t="shared" si="1"/>
        <v>0</v>
      </c>
    </row>
    <row r="31" spans="1:7" ht="45.75" thickBot="1" x14ac:dyDescent="0.3">
      <c r="A31" s="39"/>
      <c r="B31" s="26" t="s">
        <v>56</v>
      </c>
      <c r="C31" s="36">
        <v>0</v>
      </c>
      <c r="D31" s="30" t="s">
        <v>126</v>
      </c>
      <c r="E31" s="29">
        <v>16</v>
      </c>
      <c r="F31" s="22">
        <f t="shared" si="0"/>
        <v>0</v>
      </c>
      <c r="G31" s="22">
        <f t="shared" si="1"/>
        <v>0</v>
      </c>
    </row>
    <row r="32" spans="1:7" ht="57" thickBot="1" x14ac:dyDescent="0.3">
      <c r="A32" s="27" t="s">
        <v>57</v>
      </c>
      <c r="B32" s="26" t="s">
        <v>58</v>
      </c>
      <c r="C32" s="36">
        <v>0</v>
      </c>
      <c r="D32" s="30" t="s">
        <v>127</v>
      </c>
      <c r="E32" s="29">
        <v>79</v>
      </c>
      <c r="F32" s="22">
        <f t="shared" si="0"/>
        <v>0</v>
      </c>
      <c r="G32" s="22">
        <f t="shared" si="1"/>
        <v>0</v>
      </c>
    </row>
    <row r="33" spans="1:7" ht="34.5" thickBot="1" x14ac:dyDescent="0.3">
      <c r="A33" s="27" t="s">
        <v>59</v>
      </c>
      <c r="B33" s="26" t="s">
        <v>60</v>
      </c>
      <c r="C33" s="36">
        <v>0</v>
      </c>
      <c r="D33" s="30" t="s">
        <v>128</v>
      </c>
      <c r="E33" s="29">
        <v>12701</v>
      </c>
      <c r="F33" s="22">
        <f t="shared" si="0"/>
        <v>0</v>
      </c>
      <c r="G33" s="22">
        <f t="shared" si="1"/>
        <v>0</v>
      </c>
    </row>
    <row r="34" spans="1:7" ht="34.5" thickBot="1" x14ac:dyDescent="0.3">
      <c r="A34" s="27" t="s">
        <v>61</v>
      </c>
      <c r="B34" s="26" t="s">
        <v>62</v>
      </c>
      <c r="C34" s="36">
        <v>0</v>
      </c>
      <c r="D34" s="30" t="s">
        <v>128</v>
      </c>
      <c r="E34" s="29">
        <v>375</v>
      </c>
      <c r="F34" s="22">
        <f t="shared" si="0"/>
        <v>0</v>
      </c>
      <c r="G34" s="22">
        <f t="shared" si="1"/>
        <v>0</v>
      </c>
    </row>
    <row r="35" spans="1:7" ht="34.5" thickBot="1" x14ac:dyDescent="0.3">
      <c r="A35" s="27" t="s">
        <v>63</v>
      </c>
      <c r="B35" s="26" t="s">
        <v>64</v>
      </c>
      <c r="C35" s="36">
        <v>0</v>
      </c>
      <c r="D35" s="30" t="s">
        <v>2</v>
      </c>
      <c r="E35" s="29">
        <v>190907.73</v>
      </c>
      <c r="F35" s="22">
        <f t="shared" si="0"/>
        <v>0</v>
      </c>
      <c r="G35" s="22">
        <f t="shared" si="1"/>
        <v>0</v>
      </c>
    </row>
    <row r="36" spans="1:7" ht="34.5" thickBot="1" x14ac:dyDescent="0.3">
      <c r="A36" s="25" t="s">
        <v>65</v>
      </c>
      <c r="B36" s="28" t="s">
        <v>66</v>
      </c>
      <c r="C36" s="36">
        <v>0</v>
      </c>
      <c r="D36" s="31" t="s">
        <v>129</v>
      </c>
      <c r="E36" s="34">
        <v>3</v>
      </c>
      <c r="F36" s="22">
        <f t="shared" si="0"/>
        <v>0</v>
      </c>
      <c r="G36" s="22">
        <f t="shared" si="1"/>
        <v>0</v>
      </c>
    </row>
    <row r="37" spans="1:7" ht="34.5" thickBot="1" x14ac:dyDescent="0.3">
      <c r="A37" s="27" t="s">
        <v>67</v>
      </c>
      <c r="B37" s="26" t="s">
        <v>68</v>
      </c>
      <c r="C37" s="36">
        <v>0</v>
      </c>
      <c r="D37" s="30" t="s">
        <v>130</v>
      </c>
      <c r="E37" s="29">
        <v>12</v>
      </c>
      <c r="F37" s="22">
        <f t="shared" si="0"/>
        <v>0</v>
      </c>
      <c r="G37" s="22">
        <f t="shared" si="1"/>
        <v>0</v>
      </c>
    </row>
    <row r="38" spans="1:7" ht="34.5" thickBot="1" x14ac:dyDescent="0.3">
      <c r="A38" s="27" t="s">
        <v>69</v>
      </c>
      <c r="B38" s="26" t="s">
        <v>70</v>
      </c>
      <c r="C38" s="36">
        <v>0</v>
      </c>
      <c r="D38" s="30" t="s">
        <v>131</v>
      </c>
      <c r="E38" s="29">
        <v>2</v>
      </c>
      <c r="F38" s="22">
        <f t="shared" si="0"/>
        <v>0</v>
      </c>
      <c r="G38" s="22">
        <f t="shared" si="1"/>
        <v>0</v>
      </c>
    </row>
    <row r="39" spans="1:7" ht="45.75" thickBot="1" x14ac:dyDescent="0.3">
      <c r="A39" s="38" t="s">
        <v>71</v>
      </c>
      <c r="B39" s="26" t="s">
        <v>72</v>
      </c>
      <c r="C39" s="36">
        <v>0</v>
      </c>
      <c r="D39" s="30" t="s">
        <v>3</v>
      </c>
      <c r="E39" s="29">
        <v>4373</v>
      </c>
      <c r="F39" s="22">
        <f t="shared" si="0"/>
        <v>0</v>
      </c>
      <c r="G39" s="22">
        <f t="shared" si="1"/>
        <v>0</v>
      </c>
    </row>
    <row r="40" spans="1:7" ht="34.5" thickBot="1" x14ac:dyDescent="0.3">
      <c r="A40" s="39"/>
      <c r="B40" s="26" t="s">
        <v>73</v>
      </c>
      <c r="C40" s="36">
        <v>0</v>
      </c>
      <c r="D40" s="30" t="s">
        <v>3</v>
      </c>
      <c r="E40" s="29">
        <v>4373</v>
      </c>
      <c r="F40" s="22">
        <f t="shared" si="0"/>
        <v>0</v>
      </c>
      <c r="G40" s="22">
        <f t="shared" si="1"/>
        <v>0</v>
      </c>
    </row>
    <row r="41" spans="1:7" ht="45.75" thickBot="1" x14ac:dyDescent="0.3">
      <c r="A41" s="38" t="s">
        <v>74</v>
      </c>
      <c r="B41" s="26" t="s">
        <v>75</v>
      </c>
      <c r="C41" s="36">
        <v>0</v>
      </c>
      <c r="D41" s="30" t="s">
        <v>3</v>
      </c>
      <c r="E41" s="29">
        <v>44</v>
      </c>
      <c r="F41" s="22">
        <f t="shared" si="0"/>
        <v>0</v>
      </c>
      <c r="G41" s="22">
        <f t="shared" si="1"/>
        <v>0</v>
      </c>
    </row>
    <row r="42" spans="1:7" ht="34.5" thickBot="1" x14ac:dyDescent="0.3">
      <c r="A42" s="39"/>
      <c r="B42" s="26" t="s">
        <v>76</v>
      </c>
      <c r="C42" s="36">
        <v>0</v>
      </c>
      <c r="D42" s="30" t="s">
        <v>3</v>
      </c>
      <c r="E42" s="29">
        <v>44</v>
      </c>
      <c r="F42" s="22">
        <f t="shared" si="0"/>
        <v>0</v>
      </c>
      <c r="G42" s="22">
        <f t="shared" si="1"/>
        <v>0</v>
      </c>
    </row>
    <row r="43" spans="1:7" ht="113.25" thickBot="1" x14ac:dyDescent="0.3">
      <c r="A43" s="27" t="s">
        <v>77</v>
      </c>
      <c r="B43" s="26" t="s">
        <v>78</v>
      </c>
      <c r="C43" s="36">
        <v>0</v>
      </c>
      <c r="D43" s="30" t="s">
        <v>2</v>
      </c>
      <c r="E43" s="35" t="s">
        <v>151</v>
      </c>
      <c r="F43" s="22"/>
      <c r="G43" s="22"/>
    </row>
    <row r="44" spans="1:7" ht="34.5" thickBot="1" x14ac:dyDescent="0.3">
      <c r="A44" s="27" t="s">
        <v>79</v>
      </c>
      <c r="B44" s="26" t="s">
        <v>80</v>
      </c>
      <c r="C44" s="36">
        <v>0</v>
      </c>
      <c r="D44" s="30" t="s">
        <v>2</v>
      </c>
      <c r="E44" s="29">
        <v>577627.86</v>
      </c>
      <c r="F44" s="22">
        <f t="shared" si="0"/>
        <v>0</v>
      </c>
      <c r="G44" s="22">
        <f t="shared" si="1"/>
        <v>0</v>
      </c>
    </row>
    <row r="45" spans="1:7" ht="55.5" customHeight="1" thickBot="1" x14ac:dyDescent="0.3">
      <c r="A45" s="27" t="s">
        <v>81</v>
      </c>
      <c r="B45" s="26" t="s">
        <v>82</v>
      </c>
      <c r="C45" s="36">
        <v>0</v>
      </c>
      <c r="D45" s="30" t="s">
        <v>132</v>
      </c>
      <c r="E45" s="40" t="s">
        <v>151</v>
      </c>
      <c r="F45" s="22"/>
      <c r="G45" s="22"/>
    </row>
    <row r="46" spans="1:7" ht="57" customHeight="1" thickBot="1" x14ac:dyDescent="0.3">
      <c r="A46" s="27" t="s">
        <v>83</v>
      </c>
      <c r="B46" s="26" t="s">
        <v>84</v>
      </c>
      <c r="C46" s="36">
        <v>0</v>
      </c>
      <c r="D46" s="30" t="s">
        <v>132</v>
      </c>
      <c r="E46" s="41"/>
      <c r="F46" s="22"/>
      <c r="G46" s="22"/>
    </row>
    <row r="47" spans="1:7" ht="34.5" thickBot="1" x14ac:dyDescent="0.3">
      <c r="A47" s="27" t="s">
        <v>85</v>
      </c>
      <c r="B47" s="26" t="s">
        <v>86</v>
      </c>
      <c r="C47" s="36">
        <v>0</v>
      </c>
      <c r="D47" s="30" t="s">
        <v>132</v>
      </c>
      <c r="E47" s="29">
        <v>108</v>
      </c>
      <c r="F47" s="22">
        <f t="shared" si="0"/>
        <v>0</v>
      </c>
      <c r="G47" s="22">
        <f t="shared" si="1"/>
        <v>0</v>
      </c>
    </row>
    <row r="48" spans="1:7" ht="45.75" customHeight="1" thickBot="1" x14ac:dyDescent="0.3">
      <c r="A48" s="27" t="s">
        <v>87</v>
      </c>
      <c r="B48" s="26" t="s">
        <v>88</v>
      </c>
      <c r="C48" s="36">
        <v>0</v>
      </c>
      <c r="D48" s="32" t="s">
        <v>133</v>
      </c>
      <c r="E48" s="40" t="s">
        <v>151</v>
      </c>
      <c r="F48" s="22"/>
      <c r="G48" s="22"/>
    </row>
    <row r="49" spans="1:7" ht="34.5" customHeight="1" thickBot="1" x14ac:dyDescent="0.3">
      <c r="A49" s="27" t="s">
        <v>89</v>
      </c>
      <c r="B49" s="26" t="s">
        <v>90</v>
      </c>
      <c r="C49" s="36">
        <v>0</v>
      </c>
      <c r="D49" s="32" t="s">
        <v>134</v>
      </c>
      <c r="E49" s="44"/>
      <c r="F49" s="22"/>
      <c r="G49" s="22"/>
    </row>
    <row r="50" spans="1:7" ht="34.5" thickBot="1" x14ac:dyDescent="0.3">
      <c r="A50" s="27" t="s">
        <v>91</v>
      </c>
      <c r="B50" s="26" t="s">
        <v>92</v>
      </c>
      <c r="C50" s="36">
        <v>0</v>
      </c>
      <c r="D50" s="32" t="s">
        <v>135</v>
      </c>
      <c r="E50" s="44"/>
      <c r="F50" s="22"/>
      <c r="G50" s="22"/>
    </row>
    <row r="51" spans="1:7" ht="34.5" thickBot="1" x14ac:dyDescent="0.3">
      <c r="A51" s="27" t="s">
        <v>93</v>
      </c>
      <c r="B51" s="26" t="s">
        <v>94</v>
      </c>
      <c r="C51" s="36">
        <v>0</v>
      </c>
      <c r="D51" s="33" t="s">
        <v>136</v>
      </c>
      <c r="E51" s="44"/>
      <c r="F51" s="22"/>
      <c r="G51" s="22"/>
    </row>
    <row r="52" spans="1:7" ht="34.5" thickBot="1" x14ac:dyDescent="0.3">
      <c r="A52" s="27" t="s">
        <v>95</v>
      </c>
      <c r="B52" s="26" t="s">
        <v>96</v>
      </c>
      <c r="C52" s="36">
        <v>0</v>
      </c>
      <c r="D52" s="33" t="s">
        <v>136</v>
      </c>
      <c r="E52" s="44"/>
      <c r="F52" s="22"/>
      <c r="G52" s="22"/>
    </row>
    <row r="53" spans="1:7" ht="34.5" thickBot="1" x14ac:dyDescent="0.3">
      <c r="A53" s="27" t="s">
        <v>97</v>
      </c>
      <c r="B53" s="26" t="s">
        <v>98</v>
      </c>
      <c r="C53" s="36">
        <v>0</v>
      </c>
      <c r="D53" s="33" t="s">
        <v>136</v>
      </c>
      <c r="E53" s="44"/>
      <c r="F53" s="22"/>
      <c r="G53" s="22"/>
    </row>
    <row r="54" spans="1:7" ht="34.5" thickBot="1" x14ac:dyDescent="0.3">
      <c r="A54" s="27" t="s">
        <v>99</v>
      </c>
      <c r="B54" s="26" t="s">
        <v>100</v>
      </c>
      <c r="C54" s="36">
        <v>0</v>
      </c>
      <c r="D54" s="33" t="s">
        <v>136</v>
      </c>
      <c r="E54" s="44"/>
      <c r="F54" s="22"/>
      <c r="G54" s="22"/>
    </row>
    <row r="55" spans="1:7" ht="34.5" thickBot="1" x14ac:dyDescent="0.3">
      <c r="A55" s="27" t="s">
        <v>101</v>
      </c>
      <c r="B55" s="26" t="s">
        <v>102</v>
      </c>
      <c r="C55" s="36">
        <v>0</v>
      </c>
      <c r="D55" s="33" t="s">
        <v>136</v>
      </c>
      <c r="E55" s="44"/>
      <c r="F55" s="22"/>
      <c r="G55" s="22"/>
    </row>
    <row r="56" spans="1:7" ht="34.5" thickBot="1" x14ac:dyDescent="0.3">
      <c r="A56" s="27" t="s">
        <v>103</v>
      </c>
      <c r="B56" s="26" t="s">
        <v>104</v>
      </c>
      <c r="C56" s="36">
        <v>0</v>
      </c>
      <c r="D56" s="33" t="s">
        <v>136</v>
      </c>
      <c r="E56" s="44"/>
      <c r="F56" s="22"/>
      <c r="G56" s="22"/>
    </row>
    <row r="57" spans="1:7" ht="34.5" thickBot="1" x14ac:dyDescent="0.3">
      <c r="A57" s="27" t="s">
        <v>105</v>
      </c>
      <c r="B57" s="26" t="s">
        <v>106</v>
      </c>
      <c r="C57" s="36">
        <v>0</v>
      </c>
      <c r="D57" s="33" t="s">
        <v>137</v>
      </c>
      <c r="E57" s="44"/>
      <c r="F57" s="22"/>
      <c r="G57" s="22"/>
    </row>
    <row r="58" spans="1:7" ht="34.5" thickBot="1" x14ac:dyDescent="0.3">
      <c r="A58" s="27" t="s">
        <v>107</v>
      </c>
      <c r="B58" s="26" t="s">
        <v>108</v>
      </c>
      <c r="C58" s="36">
        <v>0</v>
      </c>
      <c r="D58" s="33" t="s">
        <v>137</v>
      </c>
      <c r="E58" s="44"/>
      <c r="F58" s="22"/>
      <c r="G58" s="22"/>
    </row>
    <row r="59" spans="1:7" ht="34.5" thickBot="1" x14ac:dyDescent="0.3">
      <c r="A59" s="27" t="s">
        <v>109</v>
      </c>
      <c r="B59" s="26" t="s">
        <v>110</v>
      </c>
      <c r="C59" s="36">
        <v>0</v>
      </c>
      <c r="D59" s="33" t="s">
        <v>137</v>
      </c>
      <c r="E59" s="44"/>
      <c r="F59" s="22"/>
      <c r="G59" s="22"/>
    </row>
    <row r="60" spans="1:7" ht="34.5" thickBot="1" x14ac:dyDescent="0.3">
      <c r="A60" s="27" t="s">
        <v>111</v>
      </c>
      <c r="B60" s="26" t="s">
        <v>112</v>
      </c>
      <c r="C60" s="36">
        <v>0</v>
      </c>
      <c r="D60" s="33" t="s">
        <v>137</v>
      </c>
      <c r="E60" s="44"/>
      <c r="F60" s="22"/>
      <c r="G60" s="22"/>
    </row>
    <row r="61" spans="1:7" ht="34.5" thickBot="1" x14ac:dyDescent="0.3">
      <c r="A61" s="27" t="s">
        <v>113</v>
      </c>
      <c r="B61" s="26" t="s">
        <v>114</v>
      </c>
      <c r="C61" s="36">
        <v>0</v>
      </c>
      <c r="D61" s="33" t="s">
        <v>137</v>
      </c>
      <c r="E61" s="44"/>
      <c r="F61" s="22"/>
      <c r="G61" s="22"/>
    </row>
    <row r="62" spans="1:7" ht="34.5" thickBot="1" x14ac:dyDescent="0.3">
      <c r="A62" s="27" t="s">
        <v>115</v>
      </c>
      <c r="B62" s="26" t="s">
        <v>116</v>
      </c>
      <c r="C62" s="36">
        <v>0</v>
      </c>
      <c r="D62" s="33" t="s">
        <v>137</v>
      </c>
      <c r="E62" s="41"/>
      <c r="F62" s="22"/>
      <c r="G62" s="22"/>
    </row>
    <row r="63" spans="1:7" ht="15.75" thickBot="1" x14ac:dyDescent="0.3">
      <c r="A63" s="24" t="s">
        <v>117</v>
      </c>
      <c r="B63" s="23" t="s">
        <v>153</v>
      </c>
      <c r="C63" s="36">
        <v>0</v>
      </c>
      <c r="D63" s="30" t="s">
        <v>127</v>
      </c>
      <c r="E63" s="29">
        <v>16</v>
      </c>
      <c r="F63" s="22">
        <f t="shared" si="0"/>
        <v>0</v>
      </c>
      <c r="G63" s="22">
        <f t="shared" si="1"/>
        <v>0</v>
      </c>
    </row>
    <row r="64" spans="1:7" ht="135.75" thickBot="1" x14ac:dyDescent="0.3">
      <c r="A64" s="24" t="s">
        <v>118</v>
      </c>
      <c r="B64" s="23" t="s">
        <v>152</v>
      </c>
      <c r="C64" s="36">
        <v>0</v>
      </c>
      <c r="D64" s="30" t="s">
        <v>128</v>
      </c>
      <c r="E64" s="29">
        <v>3</v>
      </c>
      <c r="F64" s="22">
        <f t="shared" si="0"/>
        <v>0</v>
      </c>
      <c r="G64" s="22">
        <f t="shared" si="1"/>
        <v>0</v>
      </c>
    </row>
    <row r="65" spans="1:7" x14ac:dyDescent="0.25">
      <c r="A65" s="43" t="s">
        <v>1</v>
      </c>
      <c r="B65" s="43"/>
      <c r="C65" s="43"/>
      <c r="D65" s="43"/>
      <c r="E65" s="43"/>
      <c r="F65" s="5">
        <f>SUM(F5:F64)</f>
        <v>0</v>
      </c>
      <c r="G65" s="18">
        <f>SUM(G5:G64)</f>
        <v>0</v>
      </c>
    </row>
    <row r="68" spans="1:7" ht="26.1" customHeight="1" x14ac:dyDescent="0.25">
      <c r="A68" s="42" t="s">
        <v>15</v>
      </c>
      <c r="B68" s="42"/>
    </row>
    <row r="69" spans="1:7" x14ac:dyDescent="0.25">
      <c r="A69" s="10" t="s">
        <v>10</v>
      </c>
      <c r="B69" s="11">
        <v>577627.86</v>
      </c>
    </row>
    <row r="70" spans="1:7" ht="30" x14ac:dyDescent="0.25">
      <c r="A70" s="10" t="s">
        <v>12</v>
      </c>
      <c r="B70" s="12">
        <v>120000</v>
      </c>
    </row>
    <row r="71" spans="1:7" ht="31.5" customHeight="1" x14ac:dyDescent="0.25">
      <c r="A71" s="10" t="s">
        <v>139</v>
      </c>
      <c r="B71" s="13">
        <f>G65</f>
        <v>0</v>
      </c>
      <c r="C71" s="14"/>
      <c r="D71" s="14"/>
    </row>
    <row r="72" spans="1:7" ht="45" x14ac:dyDescent="0.25">
      <c r="A72" s="10" t="s">
        <v>140</v>
      </c>
      <c r="B72" s="13">
        <v>206304</v>
      </c>
    </row>
    <row r="73" spans="1:7" ht="75" x14ac:dyDescent="0.25">
      <c r="A73" s="10" t="s">
        <v>141</v>
      </c>
      <c r="B73" s="13">
        <v>59209.25</v>
      </c>
    </row>
    <row r="74" spans="1:7" ht="81" customHeight="1" x14ac:dyDescent="0.25">
      <c r="A74" s="10" t="s">
        <v>142</v>
      </c>
      <c r="B74" s="13">
        <v>596618.85211823997</v>
      </c>
    </row>
    <row r="75" spans="1:7" ht="75" x14ac:dyDescent="0.25">
      <c r="A75" s="10" t="s">
        <v>144</v>
      </c>
      <c r="B75" s="15">
        <v>0</v>
      </c>
    </row>
    <row r="76" spans="1:7" ht="75" x14ac:dyDescent="0.25">
      <c r="A76" s="10" t="s">
        <v>143</v>
      </c>
      <c r="B76" s="15">
        <v>0</v>
      </c>
    </row>
    <row r="77" spans="1:7" ht="30" x14ac:dyDescent="0.25">
      <c r="A77" s="16" t="s">
        <v>145</v>
      </c>
      <c r="B77" s="17">
        <f>(((B71+B74)/B69)*B70)</f>
        <v>123945.30667926716</v>
      </c>
      <c r="F77" s="19"/>
    </row>
    <row r="78" spans="1:7" ht="60" x14ac:dyDescent="0.25">
      <c r="A78" s="1" t="s">
        <v>0</v>
      </c>
      <c r="B78" s="6">
        <f>((B73*(1-B75))+(B74*(1-B76))+B77+B71+B72)</f>
        <v>986077.40879750717</v>
      </c>
      <c r="C78" s="14"/>
    </row>
    <row r="79" spans="1:7" ht="30" x14ac:dyDescent="0.25">
      <c r="A79" s="10" t="s">
        <v>13</v>
      </c>
      <c r="B79" s="13">
        <v>5000</v>
      </c>
      <c r="C79" s="14"/>
    </row>
    <row r="80" spans="1:7" x14ac:dyDescent="0.25">
      <c r="A80" s="10" t="s">
        <v>11</v>
      </c>
      <c r="B80" s="13">
        <v>255534.83799999999</v>
      </c>
      <c r="C80" s="14"/>
    </row>
    <row r="81" spans="1:3" x14ac:dyDescent="0.25">
      <c r="A81" s="10" t="s">
        <v>146</v>
      </c>
      <c r="B81" s="13">
        <v>255534.83799999999</v>
      </c>
      <c r="C81" s="14"/>
    </row>
    <row r="82" spans="1:3" ht="90" x14ac:dyDescent="0.25">
      <c r="A82" s="7" t="s">
        <v>149</v>
      </c>
      <c r="B82" s="8">
        <f>ROUND(B78+B79+B80+B81,6)</f>
        <v>1502147.0847980001</v>
      </c>
    </row>
    <row r="84" spans="1:3" ht="60" x14ac:dyDescent="0.25">
      <c r="A84" s="2" t="s">
        <v>147</v>
      </c>
      <c r="B84" s="37">
        <v>0</v>
      </c>
    </row>
    <row r="85" spans="1:3" ht="30" x14ac:dyDescent="0.25">
      <c r="A85" s="2" t="s">
        <v>148</v>
      </c>
      <c r="B85" s="37">
        <v>0</v>
      </c>
    </row>
  </sheetData>
  <sheetProtection algorithmName="SHA-512" hashValue="iui8GOmaZfmvJF9CNwVpCpsNWXdMUcpMXH6wQTo4XkTR84YnuRvJ2mLdps8uur2WPg4LDloYAzovdfRoIFfxHA==" saltValue="eYEYgpJafccV/hYL1aQAUw==" spinCount="100000" sheet="1" objects="1" scenarios="1"/>
  <mergeCells count="20">
    <mergeCell ref="A16:A17"/>
    <mergeCell ref="A18:A19"/>
    <mergeCell ref="A20:A21"/>
    <mergeCell ref="A22:A23"/>
    <mergeCell ref="A24:A25"/>
    <mergeCell ref="A1:G2"/>
    <mergeCell ref="A5:A6"/>
    <mergeCell ref="A9:A11"/>
    <mergeCell ref="A12:A13"/>
    <mergeCell ref="A14:A15"/>
    <mergeCell ref="A41:A42"/>
    <mergeCell ref="A39:A40"/>
    <mergeCell ref="E45:E46"/>
    <mergeCell ref="E26:E27"/>
    <mergeCell ref="A68:B68"/>
    <mergeCell ref="A65:E65"/>
    <mergeCell ref="E48:E62"/>
    <mergeCell ref="A26:A27"/>
    <mergeCell ref="A28:A29"/>
    <mergeCell ref="A30:A31"/>
  </mergeCells>
  <pageMargins left="0.7" right="0.7" top="0.75" bottom="0.75" header="0.3" footer="0.3"/>
  <pageSetup paperSize="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Offerta economica L1</vt:lpstr>
    </vt:vector>
  </TitlesOfParts>
  <Company>Politecnico di Milano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Stefano Frontini</dc:creator>
  <cp:lastModifiedBy>Stefano Frontini</cp:lastModifiedBy>
  <dcterms:created xsi:type="dcterms:W3CDTF">2023-06-15T08:41:34Z</dcterms:created>
  <dcterms:modified xsi:type="dcterms:W3CDTF">2023-11-15T14:14:31Z</dcterms:modified>
</cp:coreProperties>
</file>